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0730" windowHeight="11160"/>
  </bookViews>
  <sheets>
    <sheet name="додаток до рішення" sheetId="10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10" l="1"/>
  <c r="F16" i="10" l="1"/>
  <c r="F17" i="10" s="1"/>
  <c r="F19" i="10" s="1"/>
  <c r="E16" i="10"/>
  <c r="E17" i="10" s="1"/>
  <c r="E19" i="10" s="1"/>
  <c r="H26" i="10"/>
  <c r="H23" i="10"/>
  <c r="D22" i="10"/>
  <c r="D18" i="10"/>
  <c r="D15" i="10"/>
  <c r="H14" i="10"/>
  <c r="F20" i="10" l="1"/>
  <c r="F21" i="10" s="1"/>
  <c r="H16" i="10"/>
  <c r="J14" i="10"/>
  <c r="F23" i="10" l="1"/>
  <c r="F24" i="10" s="1"/>
  <c r="F25" i="10" s="1"/>
  <c r="H17" i="10"/>
  <c r="H19" i="10" s="1"/>
  <c r="H20" i="10" s="1"/>
  <c r="H21" i="10" s="1"/>
  <c r="J16" i="10"/>
  <c r="M16" i="10" s="1"/>
  <c r="L16" i="10"/>
  <c r="L14" i="10"/>
  <c r="M14" i="10"/>
  <c r="F26" i="10" l="1"/>
  <c r="M15" i="10"/>
  <c r="J17" i="10" l="1"/>
  <c r="D27" i="10" l="1"/>
  <c r="D28" i="10" s="1"/>
  <c r="M17" i="10"/>
  <c r="M18" i="10" s="1"/>
  <c r="L17" i="10"/>
  <c r="E20" i="10" l="1"/>
  <c r="J19" i="10"/>
  <c r="M19" i="10" l="1"/>
  <c r="L19" i="10"/>
  <c r="E21" i="10"/>
  <c r="E23" i="10" s="1"/>
  <c r="J20" i="10"/>
  <c r="L20" i="10" l="1"/>
  <c r="M20" i="10"/>
  <c r="J21" i="10"/>
  <c r="L21" i="10" s="1"/>
  <c r="M21" i="10" s="1"/>
  <c r="M22" i="10" l="1"/>
  <c r="E24" i="10" l="1"/>
  <c r="E25" i="10" s="1"/>
  <c r="J23" i="10"/>
  <c r="M23" i="10" s="1"/>
  <c r="L23" i="10" l="1"/>
  <c r="J24" i="10"/>
  <c r="M24" i="10" s="1"/>
  <c r="L24" i="10" l="1"/>
  <c r="E26" i="10"/>
  <c r="J25" i="10" l="1"/>
  <c r="L25" i="10" s="1"/>
  <c r="M25" i="10" l="1"/>
  <c r="J26" i="10" l="1"/>
  <c r="L26" i="10" s="1"/>
  <c r="M26" i="10" l="1"/>
  <c r="M27" i="10" l="1"/>
  <c r="M28" i="10" s="1"/>
</calcChain>
</file>

<file path=xl/sharedStrings.xml><?xml version="1.0" encoding="utf-8"?>
<sst xmlns="http://schemas.openxmlformats.org/spreadsheetml/2006/main" count="39" uniqueCount="39">
  <si>
    <t>Додаток 1</t>
  </si>
  <si>
    <t xml:space="preserve">до рішення сессії </t>
  </si>
  <si>
    <t>Бучанської міської ради</t>
  </si>
  <si>
    <t>ШТАТНИЙ РОЗПИС</t>
  </si>
  <si>
    <t>Код згідно з Класифікатором професій ДК 003:2010</t>
  </si>
  <si>
    <t>Код ЗКППР</t>
  </si>
  <si>
    <t>Посада</t>
  </si>
  <si>
    <t>К-ть штатних одиниць</t>
  </si>
  <si>
    <t>Мін-ний прож-вий мінімум</t>
  </si>
  <si>
    <t>Коєф. мінім. тарифної ставки</t>
  </si>
  <si>
    <t>Міжрозрядний тарифний коєфіцієнт (Додаток 1)</t>
  </si>
  <si>
    <t>Коефіціент (Додаток 2)</t>
  </si>
  <si>
    <t>Оклад</t>
  </si>
  <si>
    <t>Оклад, включно доплати та надбавки</t>
  </si>
  <si>
    <t>ФЗП</t>
  </si>
  <si>
    <t>Фахівець з публічних закупівель</t>
  </si>
  <si>
    <t>Інженер з охорони праці</t>
  </si>
  <si>
    <t>Головний бухгалтер</t>
  </si>
  <si>
    <t>Фельдшер</t>
  </si>
  <si>
    <t>Бухгалтер-касир</t>
  </si>
  <si>
    <t>Комунального підприємства "Бучатранссервіс" Бучанської міської ради</t>
  </si>
  <si>
    <t>Директор</t>
  </si>
  <si>
    <t>Інспектор кадрів</t>
  </si>
  <si>
    <t>Диспетчер</t>
  </si>
  <si>
    <t>Коефіціент за видами робіт</t>
  </si>
  <si>
    <t>основний вид робіт</t>
  </si>
  <si>
    <t>Виконавець:</t>
  </si>
  <si>
    <r>
      <t xml:space="preserve">Надбавка </t>
    </r>
    <r>
      <rPr>
        <b/>
        <sz val="9"/>
        <color indexed="8"/>
        <rFont val="Times New Roman"/>
        <family val="1"/>
        <charset val="204"/>
      </rPr>
      <t>(Профмайстерність/ Классність)</t>
    </r>
  </si>
  <si>
    <t>"01"  лютого   2023 року</t>
  </si>
  <si>
    <t>1222.1</t>
  </si>
  <si>
    <t>2419.2</t>
  </si>
  <si>
    <t>Водій автотранспортних засобів</t>
  </si>
  <si>
    <t>Механік</t>
  </si>
  <si>
    <t>Тарас  ШАПРАВСЬКИЙ</t>
  </si>
  <si>
    <t>Федір   ГОШОВСЬКИЙ</t>
  </si>
  <si>
    <t>Секретар ради:</t>
  </si>
  <si>
    <r>
      <t xml:space="preserve">мінімальна заробітна плата, відповідно до Закону України "Про державний бюджет України на 2023 рік"   </t>
    </r>
    <r>
      <rPr>
        <b/>
        <sz val="10"/>
        <color rgb="FF000000"/>
        <rFont val="Times New Roman"/>
        <family val="1"/>
        <charset val="204"/>
      </rPr>
      <t>6700,00 грн</t>
    </r>
  </si>
  <si>
    <t>№           - 40 -VIII</t>
  </si>
  <si>
    <t>від    .    .2023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</si>
</sst>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22]General"/>
    <numFmt numFmtId="165" formatCode="0.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u/>
      <sz val="11"/>
      <color theme="10"/>
      <name val="Calibri"/>
      <family val="2"/>
      <charset val="204"/>
      <scheme val="minor"/>
    </font>
    <font>
      <b/>
      <i/>
      <sz val="11"/>
      <color rgb="FF000000"/>
      <name val="Times New Roman"/>
      <family val="1"/>
      <charset val="204"/>
    </font>
    <font>
      <b/>
      <i/>
      <u/>
      <sz val="11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1"/>
      <color rgb="FF000000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/>
    <xf numFmtId="0" fontId="17" fillId="0" borderId="0" applyNumberFormat="0" applyFill="0" applyBorder="0" applyAlignment="0" applyProtection="0"/>
  </cellStyleXfs>
  <cellXfs count="123">
    <xf numFmtId="0" fontId="0" fillId="0" borderId="0" xfId="0"/>
    <xf numFmtId="164" fontId="2" fillId="0" borderId="0" xfId="1"/>
    <xf numFmtId="164" fontId="10" fillId="0" borderId="5" xfId="1" applyFont="1" applyBorder="1" applyAlignment="1">
      <alignment horizontal="center" vertical="center"/>
    </xf>
    <xf numFmtId="164" fontId="10" fillId="3" borderId="5" xfId="1" applyFont="1" applyFill="1" applyBorder="1" applyAlignment="1">
      <alignment horizontal="center" vertical="center"/>
    </xf>
    <xf numFmtId="164" fontId="10" fillId="0" borderId="0" xfId="1" applyFont="1"/>
    <xf numFmtId="0" fontId="11" fillId="0" borderId="0" xfId="0" applyFont="1"/>
    <xf numFmtId="164" fontId="10" fillId="2" borderId="5" xfId="1" applyFont="1" applyFill="1" applyBorder="1" applyAlignment="1">
      <alignment horizontal="center" vertical="center"/>
    </xf>
    <xf numFmtId="164" fontId="10" fillId="2" borderId="5" xfId="1" applyFont="1" applyFill="1" applyBorder="1" applyAlignment="1">
      <alignment wrapText="1"/>
    </xf>
    <xf numFmtId="164" fontId="10" fillId="0" borderId="9" xfId="1" applyFont="1" applyBorder="1" applyAlignment="1">
      <alignment horizontal="center" vertical="center"/>
    </xf>
    <xf numFmtId="164" fontId="10" fillId="0" borderId="10" xfId="1" applyFont="1" applyBorder="1" applyAlignment="1">
      <alignment horizontal="center" vertical="center"/>
    </xf>
    <xf numFmtId="164" fontId="10" fillId="2" borderId="9" xfId="1" applyFont="1" applyFill="1" applyBorder="1" applyAlignment="1">
      <alignment wrapText="1"/>
    </xf>
    <xf numFmtId="164" fontId="10" fillId="2" borderId="10" xfId="1" applyFont="1" applyFill="1" applyBorder="1" applyAlignment="1">
      <alignment horizontal="center" vertical="center"/>
    </xf>
    <xf numFmtId="164" fontId="10" fillId="3" borderId="10" xfId="1" applyFont="1" applyFill="1" applyBorder="1" applyAlignment="1">
      <alignment horizontal="center" vertical="center"/>
    </xf>
    <xf numFmtId="164" fontId="10" fillId="3" borderId="9" xfId="1" applyFont="1" applyFill="1" applyBorder="1" applyAlignment="1">
      <alignment horizontal="center" vertical="center"/>
    </xf>
    <xf numFmtId="164" fontId="10" fillId="0" borderId="15" xfId="1" applyFont="1" applyBorder="1" applyAlignment="1">
      <alignment horizontal="center" vertical="center"/>
    </xf>
    <xf numFmtId="164" fontId="10" fillId="3" borderId="15" xfId="1" applyFont="1" applyFill="1" applyBorder="1" applyAlignment="1">
      <alignment horizontal="center" vertical="center"/>
    </xf>
    <xf numFmtId="164" fontId="10" fillId="2" borderId="15" xfId="1" applyFont="1" applyFill="1" applyBorder="1" applyAlignment="1">
      <alignment horizontal="center" vertical="center"/>
    </xf>
    <xf numFmtId="3" fontId="14" fillId="0" borderId="13" xfId="1" applyNumberFormat="1" applyFont="1" applyBorder="1" applyAlignment="1">
      <alignment horizontal="center" vertical="center"/>
    </xf>
    <xf numFmtId="164" fontId="10" fillId="0" borderId="22" xfId="1" applyFont="1" applyBorder="1" applyAlignment="1">
      <alignment horizontal="center" vertical="center"/>
    </xf>
    <xf numFmtId="164" fontId="14" fillId="0" borderId="22" xfId="1" applyFont="1" applyBorder="1" applyAlignment="1">
      <alignment horizontal="center" vertical="center"/>
    </xf>
    <xf numFmtId="3" fontId="7" fillId="0" borderId="13" xfId="1" applyNumberFormat="1" applyFont="1" applyBorder="1" applyAlignment="1">
      <alignment horizontal="center" vertical="center"/>
    </xf>
    <xf numFmtId="164" fontId="10" fillId="0" borderId="22" xfId="1" applyFont="1" applyBorder="1" applyAlignment="1">
      <alignment wrapText="1"/>
    </xf>
    <xf numFmtId="164" fontId="7" fillId="0" borderId="22" xfId="1" applyFont="1" applyBorder="1" applyAlignment="1">
      <alignment horizontal="center" vertical="center"/>
    </xf>
    <xf numFmtId="164" fontId="7" fillId="4" borderId="12" xfId="1" applyFont="1" applyFill="1" applyBorder="1" applyAlignment="1">
      <alignment horizontal="center" vertical="center"/>
    </xf>
    <xf numFmtId="164" fontId="7" fillId="4" borderId="12" xfId="1" applyFont="1" applyFill="1" applyBorder="1" applyAlignment="1">
      <alignment wrapText="1"/>
    </xf>
    <xf numFmtId="164" fontId="14" fillId="4" borderId="12" xfId="1" applyFont="1" applyFill="1" applyBorder="1" applyAlignment="1">
      <alignment horizontal="center" vertical="center"/>
    </xf>
    <xf numFmtId="0" fontId="1" fillId="0" borderId="0" xfId="0" applyFont="1"/>
    <xf numFmtId="164" fontId="13" fillId="0" borderId="23" xfId="1" applyFont="1" applyBorder="1" applyAlignment="1">
      <alignment horizontal="center" vertical="center"/>
    </xf>
    <xf numFmtId="164" fontId="10" fillId="3" borderId="23" xfId="1" applyFont="1" applyFill="1" applyBorder="1" applyAlignment="1">
      <alignment horizontal="center" vertical="center"/>
    </xf>
    <xf numFmtId="164" fontId="10" fillId="3" borderId="24" xfId="1" applyFont="1" applyFill="1" applyBorder="1" applyAlignment="1">
      <alignment horizontal="center" vertical="center"/>
    </xf>
    <xf numFmtId="164" fontId="7" fillId="4" borderId="25" xfId="1" applyFont="1" applyFill="1" applyBorder="1" applyAlignment="1">
      <alignment horizontal="center" vertical="center"/>
    </xf>
    <xf numFmtId="3" fontId="7" fillId="0" borderId="27" xfId="1" applyNumberFormat="1" applyFont="1" applyBorder="1" applyAlignment="1">
      <alignment horizontal="center" vertical="center"/>
    </xf>
    <xf numFmtId="3" fontId="7" fillId="0" borderId="8" xfId="1" applyNumberFormat="1" applyFont="1" applyBorder="1" applyAlignment="1">
      <alignment horizontal="center" vertical="center"/>
    </xf>
    <xf numFmtId="164" fontId="14" fillId="0" borderId="14" xfId="1" applyFont="1" applyBorder="1" applyAlignment="1">
      <alignment horizontal="center" vertical="center"/>
    </xf>
    <xf numFmtId="3" fontId="7" fillId="0" borderId="17" xfId="1" applyNumberFormat="1" applyFont="1" applyBorder="1" applyAlignment="1">
      <alignment horizontal="center" vertical="center"/>
    </xf>
    <xf numFmtId="164" fontId="7" fillId="0" borderId="14" xfId="1" applyFont="1" applyBorder="1" applyAlignment="1">
      <alignment horizontal="center" vertical="center"/>
    </xf>
    <xf numFmtId="3" fontId="7" fillId="4" borderId="14" xfId="1" applyNumberFormat="1" applyFont="1" applyFill="1" applyBorder="1" applyAlignment="1">
      <alignment horizontal="center" vertical="center"/>
    </xf>
    <xf numFmtId="164" fontId="10" fillId="0" borderId="28" xfId="1" applyFont="1" applyBorder="1" applyAlignment="1">
      <alignment horizontal="center" vertical="center"/>
    </xf>
    <xf numFmtId="164" fontId="10" fillId="0" borderId="29" xfId="1" applyFont="1" applyBorder="1" applyAlignment="1">
      <alignment horizontal="center" vertical="center"/>
    </xf>
    <xf numFmtId="164" fontId="14" fillId="0" borderId="21" xfId="1" applyFont="1" applyBorder="1" applyAlignment="1">
      <alignment horizontal="center" vertical="center"/>
    </xf>
    <xf numFmtId="164" fontId="10" fillId="0" borderId="30" xfId="1" applyFont="1" applyBorder="1" applyAlignment="1">
      <alignment horizontal="center" vertical="center"/>
    </xf>
    <xf numFmtId="164" fontId="10" fillId="2" borderId="30" xfId="1" applyFont="1" applyFill="1" applyBorder="1" applyAlignment="1">
      <alignment horizontal="center" vertical="center"/>
    </xf>
    <xf numFmtId="164" fontId="7" fillId="0" borderId="21" xfId="1" applyFont="1" applyBorder="1" applyAlignment="1">
      <alignment horizontal="center" vertical="center"/>
    </xf>
    <xf numFmtId="164" fontId="7" fillId="4" borderId="11" xfId="1" applyFont="1" applyFill="1" applyBorder="1" applyAlignment="1">
      <alignment horizontal="center" vertical="center"/>
    </xf>
    <xf numFmtId="3" fontId="7" fillId="4" borderId="13" xfId="1" applyNumberFormat="1" applyFont="1" applyFill="1" applyBorder="1" applyAlignment="1">
      <alignment horizontal="center" vertical="center"/>
    </xf>
    <xf numFmtId="165" fontId="18" fillId="0" borderId="0" xfId="2" applyNumberFormat="1" applyFont="1"/>
    <xf numFmtId="3" fontId="7" fillId="0" borderId="7" xfId="1" applyNumberFormat="1" applyFont="1" applyBorder="1" applyAlignment="1">
      <alignment horizontal="center" vertical="center"/>
    </xf>
    <xf numFmtId="3" fontId="7" fillId="0" borderId="6" xfId="1" applyNumberFormat="1" applyFont="1" applyBorder="1" applyAlignment="1">
      <alignment horizontal="center" vertical="center"/>
    </xf>
    <xf numFmtId="164" fontId="10" fillId="0" borderId="33" xfId="1" applyFont="1" applyBorder="1" applyAlignment="1">
      <alignment horizontal="center" vertical="center"/>
    </xf>
    <xf numFmtId="164" fontId="10" fillId="3" borderId="33" xfId="1" applyFont="1" applyFill="1" applyBorder="1" applyAlignment="1">
      <alignment horizontal="center" vertical="center"/>
    </xf>
    <xf numFmtId="164" fontId="10" fillId="3" borderId="35" xfId="1" applyFont="1" applyFill="1" applyBorder="1" applyAlignment="1">
      <alignment horizontal="center" vertical="center"/>
    </xf>
    <xf numFmtId="164" fontId="10" fillId="0" borderId="35" xfId="1" applyFont="1" applyBorder="1" applyAlignment="1">
      <alignment horizontal="center" vertical="center"/>
    </xf>
    <xf numFmtId="164" fontId="10" fillId="3" borderId="34" xfId="1" applyFont="1" applyFill="1" applyBorder="1" applyAlignment="1">
      <alignment horizontal="center" vertical="center"/>
    </xf>
    <xf numFmtId="164" fontId="10" fillId="2" borderId="35" xfId="1" applyFont="1" applyFill="1" applyBorder="1" applyAlignment="1">
      <alignment horizontal="center" vertical="center"/>
    </xf>
    <xf numFmtId="164" fontId="7" fillId="4" borderId="21" xfId="1" applyFont="1" applyFill="1" applyBorder="1" applyAlignment="1">
      <alignment horizontal="center" vertical="center"/>
    </xf>
    <xf numFmtId="164" fontId="20" fillId="0" borderId="14" xfId="1" applyFont="1" applyBorder="1" applyAlignment="1">
      <alignment horizontal="center" vertical="center"/>
    </xf>
    <xf numFmtId="164" fontId="19" fillId="0" borderId="14" xfId="1" applyFont="1" applyBorder="1" applyAlignment="1">
      <alignment horizontal="center" vertical="center"/>
    </xf>
    <xf numFmtId="3" fontId="19" fillId="4" borderId="14" xfId="1" applyNumberFormat="1" applyFont="1" applyFill="1" applyBorder="1" applyAlignment="1">
      <alignment horizontal="center" vertical="center"/>
    </xf>
    <xf numFmtId="164" fontId="22" fillId="0" borderId="0" xfId="1" applyFont="1"/>
    <xf numFmtId="3" fontId="19" fillId="0" borderId="27" xfId="1" applyNumberFormat="1" applyFont="1" applyBorder="1" applyAlignment="1">
      <alignment horizontal="center" vertical="center"/>
    </xf>
    <xf numFmtId="3" fontId="19" fillId="0" borderId="8" xfId="1" applyNumberFormat="1" applyFont="1" applyBorder="1" applyAlignment="1">
      <alignment horizontal="center" vertical="center"/>
    </xf>
    <xf numFmtId="3" fontId="19" fillId="0" borderId="17" xfId="1" applyNumberFormat="1" applyFont="1" applyBorder="1" applyAlignment="1">
      <alignment horizontal="center" vertical="center"/>
    </xf>
    <xf numFmtId="0" fontId="23" fillId="0" borderId="0" xfId="0" applyFont="1"/>
    <xf numFmtId="164" fontId="9" fillId="0" borderId="3" xfId="1" applyFont="1" applyBorder="1" applyAlignment="1">
      <alignment horizontal="center" vertical="center" wrapText="1"/>
    </xf>
    <xf numFmtId="164" fontId="10" fillId="0" borderId="21" xfId="1" applyFont="1" applyBorder="1" applyAlignment="1">
      <alignment horizontal="center" vertical="center"/>
    </xf>
    <xf numFmtId="3" fontId="7" fillId="3" borderId="7" xfId="1" applyNumberFormat="1" applyFont="1" applyFill="1" applyBorder="1" applyAlignment="1">
      <alignment horizontal="center" vertical="center"/>
    </xf>
    <xf numFmtId="3" fontId="7" fillId="3" borderId="6" xfId="1" applyNumberFormat="1" applyFont="1" applyFill="1" applyBorder="1" applyAlignment="1">
      <alignment horizontal="center" vertical="center"/>
    </xf>
    <xf numFmtId="3" fontId="7" fillId="3" borderId="20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164" fontId="10" fillId="2" borderId="28" xfId="1" applyFont="1" applyFill="1" applyBorder="1" applyAlignment="1">
      <alignment horizontal="center" vertical="center"/>
    </xf>
    <xf numFmtId="0" fontId="24" fillId="0" borderId="0" xfId="0" applyFont="1"/>
    <xf numFmtId="164" fontId="9" fillId="0" borderId="18" xfId="1" applyFont="1" applyBorder="1" applyAlignment="1">
      <alignment horizontal="center" vertical="center" wrapText="1"/>
    </xf>
    <xf numFmtId="0" fontId="27" fillId="0" borderId="0" xfId="0" applyFont="1"/>
    <xf numFmtId="164" fontId="10" fillId="0" borderId="10" xfId="1" applyFont="1" applyFill="1" applyBorder="1" applyAlignment="1">
      <alignment horizontal="center" vertical="center"/>
    </xf>
    <xf numFmtId="164" fontId="10" fillId="0" borderId="10" xfId="1" applyFont="1" applyFill="1" applyBorder="1"/>
    <xf numFmtId="164" fontId="10" fillId="0" borderId="22" xfId="1" applyFont="1" applyFill="1" applyBorder="1" applyAlignment="1">
      <alignment horizontal="center" vertical="center"/>
    </xf>
    <xf numFmtId="164" fontId="10" fillId="0" borderId="22" xfId="1" applyFont="1" applyFill="1" applyBorder="1"/>
    <xf numFmtId="164" fontId="10" fillId="0" borderId="10" xfId="1" applyFont="1" applyFill="1" applyBorder="1" applyAlignment="1">
      <alignment wrapText="1"/>
    </xf>
    <xf numFmtId="164" fontId="10" fillId="0" borderId="5" xfId="1" applyFont="1" applyFill="1" applyBorder="1" applyAlignment="1">
      <alignment horizontal="center" vertical="center"/>
    </xf>
    <xf numFmtId="164" fontId="10" fillId="0" borderId="5" xfId="1" applyFont="1" applyFill="1" applyBorder="1" applyAlignment="1">
      <alignment wrapText="1"/>
    </xf>
    <xf numFmtId="164" fontId="10" fillId="0" borderId="5" xfId="1" applyFont="1" applyFill="1" applyBorder="1"/>
    <xf numFmtId="164" fontId="10" fillId="0" borderId="9" xfId="1" applyFont="1" applyFill="1" applyBorder="1" applyAlignment="1">
      <alignment horizontal="center" vertical="center"/>
    </xf>
    <xf numFmtId="164" fontId="10" fillId="0" borderId="9" xfId="1" applyFont="1" applyFill="1" applyBorder="1" applyAlignment="1">
      <alignment wrapText="1"/>
    </xf>
    <xf numFmtId="164" fontId="10" fillId="0" borderId="22" xfId="1" applyFont="1" applyFill="1" applyBorder="1" applyAlignment="1">
      <alignment wrapText="1"/>
    </xf>
    <xf numFmtId="164" fontId="16" fillId="0" borderId="5" xfId="1" applyFont="1" applyFill="1" applyBorder="1"/>
    <xf numFmtId="164" fontId="16" fillId="0" borderId="5" xfId="1" applyFont="1" applyFill="1" applyBorder="1" applyAlignment="1">
      <alignment wrapText="1"/>
    </xf>
    <xf numFmtId="164" fontId="16" fillId="3" borderId="5" xfId="1" applyFont="1" applyFill="1" applyBorder="1" applyAlignment="1">
      <alignment horizontal="center" vertical="center"/>
    </xf>
    <xf numFmtId="164" fontId="29" fillId="0" borderId="0" xfId="1" applyFont="1"/>
    <xf numFmtId="0" fontId="3" fillId="0" borderId="0" xfId="0" applyFont="1"/>
    <xf numFmtId="0" fontId="31" fillId="0" borderId="0" xfId="0" applyFont="1"/>
    <xf numFmtId="0" fontId="32" fillId="0" borderId="0" xfId="0" applyFont="1"/>
    <xf numFmtId="164" fontId="4" fillId="0" borderId="0" xfId="1" applyFont="1" applyAlignment="1">
      <alignment horizontal="left" indent="2"/>
    </xf>
    <xf numFmtId="164" fontId="28" fillId="0" borderId="0" xfId="1" applyFont="1" applyAlignment="1">
      <alignment horizontal="left" indent="2"/>
    </xf>
    <xf numFmtId="164" fontId="21" fillId="0" borderId="0" xfId="1" applyFont="1" applyAlignment="1">
      <alignment horizontal="left" indent="2"/>
    </xf>
    <xf numFmtId="165" fontId="6" fillId="0" borderId="0" xfId="1" applyNumberFormat="1" applyFont="1" applyAlignment="1">
      <alignment horizontal="left" indent="2"/>
    </xf>
    <xf numFmtId="0" fontId="11" fillId="0" borderId="0" xfId="0" applyFont="1" applyAlignment="1">
      <alignment shrinkToFit="1"/>
    </xf>
    <xf numFmtId="0" fontId="15" fillId="0" borderId="0" xfId="0" applyFont="1" applyAlignment="1">
      <alignment horizontal="left" vertical="center" wrapText="1"/>
    </xf>
    <xf numFmtId="0" fontId="12" fillId="0" borderId="0" xfId="0" applyFont="1" applyAlignment="1">
      <alignment wrapText="1"/>
    </xf>
    <xf numFmtId="164" fontId="9" fillId="0" borderId="3" xfId="1" applyFont="1" applyBorder="1" applyAlignment="1">
      <alignment horizontal="center" vertical="center" wrapText="1"/>
    </xf>
    <xf numFmtId="164" fontId="9" fillId="0" borderId="19" xfId="1" applyFont="1" applyBorder="1" applyAlignment="1">
      <alignment horizontal="center" vertical="center" wrapText="1"/>
    </xf>
    <xf numFmtId="164" fontId="6" fillId="0" borderId="0" xfId="1" applyFont="1" applyAlignment="1">
      <alignment horizontal="center" vertical="center" shrinkToFit="1"/>
    </xf>
    <xf numFmtId="164" fontId="5" fillId="0" borderId="0" xfId="1" applyFont="1" applyAlignment="1">
      <alignment horizontal="center" vertical="center" shrinkToFit="1"/>
    </xf>
    <xf numFmtId="0" fontId="3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3" fontId="3" fillId="2" borderId="0" xfId="0" applyNumberFormat="1" applyFont="1" applyFill="1" applyAlignment="1">
      <alignment horizontal="left" wrapText="1" indent="80" shrinkToFit="1"/>
    </xf>
    <xf numFmtId="0" fontId="0" fillId="0" borderId="0" xfId="0" applyAlignment="1">
      <alignment horizontal="left" wrapText="1" indent="80"/>
    </xf>
    <xf numFmtId="3" fontId="9" fillId="0" borderId="16" xfId="1" applyNumberFormat="1" applyFont="1" applyBorder="1" applyAlignment="1">
      <alignment horizontal="center" vertical="center" wrapText="1"/>
    </xf>
    <xf numFmtId="3" fontId="9" fillId="0" borderId="26" xfId="1" applyNumberFormat="1" applyFont="1" applyBorder="1" applyAlignment="1">
      <alignment horizontal="center" vertical="center" wrapText="1"/>
    </xf>
    <xf numFmtId="164" fontId="9" fillId="0" borderId="2" xfId="1" applyFont="1" applyBorder="1" applyAlignment="1">
      <alignment horizontal="center" vertical="center" wrapText="1"/>
    </xf>
    <xf numFmtId="164" fontId="9" fillId="0" borderId="18" xfId="1" applyFont="1" applyBorder="1" applyAlignment="1">
      <alignment horizontal="center" vertical="center" wrapText="1"/>
    </xf>
    <xf numFmtId="164" fontId="25" fillId="0" borderId="16" xfId="1" applyFont="1" applyBorder="1" applyAlignment="1">
      <alignment horizontal="center" vertical="center" wrapText="1"/>
    </xf>
    <xf numFmtId="164" fontId="25" fillId="0" borderId="26" xfId="1" applyFont="1" applyBorder="1" applyAlignment="1">
      <alignment horizontal="center" vertical="center" wrapText="1"/>
    </xf>
    <xf numFmtId="164" fontId="9" fillId="0" borderId="31" xfId="1" applyFont="1" applyBorder="1" applyAlignment="1">
      <alignment horizontal="center" vertical="center" wrapText="1"/>
    </xf>
    <xf numFmtId="164" fontId="9" fillId="0" borderId="32" xfId="1" applyFont="1" applyBorder="1" applyAlignment="1">
      <alignment horizontal="center" vertical="center" wrapText="1"/>
    </xf>
    <xf numFmtId="164" fontId="9" fillId="0" borderId="16" xfId="1" applyFont="1" applyBorder="1" applyAlignment="1">
      <alignment horizontal="center" vertical="center" wrapText="1"/>
    </xf>
    <xf numFmtId="164" fontId="9" fillId="0" borderId="26" xfId="1" applyFont="1" applyBorder="1" applyAlignment="1">
      <alignment horizontal="center" vertical="center" wrapText="1"/>
    </xf>
    <xf numFmtId="164" fontId="9" fillId="0" borderId="1" xfId="1" applyFont="1" applyBorder="1" applyAlignment="1">
      <alignment horizontal="center" vertical="center" textRotation="90" wrapText="1"/>
    </xf>
    <xf numFmtId="164" fontId="9" fillId="0" borderId="4" xfId="1" applyFont="1" applyBorder="1" applyAlignment="1">
      <alignment horizontal="center" vertical="center" textRotation="90" wrapText="1"/>
    </xf>
    <xf numFmtId="164" fontId="9" fillId="0" borderId="2" xfId="1" applyFont="1" applyBorder="1" applyAlignment="1">
      <alignment horizontal="center" vertical="center" textRotation="90" wrapText="1"/>
    </xf>
    <xf numFmtId="164" fontId="9" fillId="0" borderId="18" xfId="1" applyFont="1" applyBorder="1" applyAlignment="1">
      <alignment horizontal="center" vertical="center" textRotation="90" wrapText="1"/>
    </xf>
    <xf numFmtId="164" fontId="30" fillId="0" borderId="2" xfId="1" applyFont="1" applyBorder="1" applyAlignment="1">
      <alignment horizontal="center" vertical="center" wrapText="1"/>
    </xf>
    <xf numFmtId="164" fontId="30" fillId="0" borderId="18" xfId="1" applyFont="1" applyBorder="1" applyAlignment="1">
      <alignment horizontal="center" vertical="center" wrapText="1"/>
    </xf>
    <xf numFmtId="164" fontId="34" fillId="0" borderId="0" xfId="1" applyFont="1" applyAlignment="1">
      <alignment horizontal="center" vertical="center" shrinkToFit="1"/>
    </xf>
  </cellXfs>
  <cellStyles count="3">
    <cellStyle name="Excel Built-in Normal" xfId="1"/>
    <cellStyle name="Гіперпосилання" xfId="2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A5" sqref="A5:M5"/>
    </sheetView>
  </sheetViews>
  <sheetFormatPr defaultRowHeight="15.75" x14ac:dyDescent="0.25"/>
  <cols>
    <col min="1" max="1" width="13.5703125" customWidth="1"/>
    <col min="3" max="3" width="27.5703125" style="89" customWidth="1"/>
    <col min="4" max="4" width="9.140625" customWidth="1"/>
    <col min="8" max="8" width="10.5703125" customWidth="1"/>
    <col min="9" max="9" width="12.28515625" customWidth="1"/>
    <col min="10" max="10" width="10.42578125" customWidth="1"/>
    <col min="11" max="11" width="11.140625" style="62" customWidth="1"/>
    <col min="13" max="13" width="14.7109375" style="26" customWidth="1"/>
  </cols>
  <sheetData>
    <row r="1" spans="1:13" ht="15" x14ac:dyDescent="0.2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</row>
    <row r="2" spans="1:13" ht="15" x14ac:dyDescent="0.2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 ht="15" x14ac:dyDescent="0.25">
      <c r="A3" s="104" t="s">
        <v>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ht="15" x14ac:dyDescent="0.25">
      <c r="A4" s="104" t="s">
        <v>37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</row>
    <row r="5" spans="1:13" ht="15" x14ac:dyDescent="0.25">
      <c r="A5" s="104" t="s">
        <v>38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</row>
    <row r="6" spans="1:13" ht="19.5" x14ac:dyDescent="0.35">
      <c r="A6" s="91"/>
      <c r="B6" s="91"/>
      <c r="C6" s="92"/>
      <c r="D6" s="91"/>
      <c r="E6" s="91"/>
      <c r="F6" s="91"/>
      <c r="G6" s="91"/>
      <c r="H6" s="91"/>
      <c r="I6" s="91"/>
      <c r="J6" s="91"/>
      <c r="K6" s="93"/>
      <c r="L6" s="91"/>
      <c r="M6" s="94"/>
    </row>
    <row r="7" spans="1:13" ht="22.5" x14ac:dyDescent="0.25">
      <c r="A7" s="101" t="s">
        <v>3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3" ht="18.75" x14ac:dyDescent="0.25">
      <c r="A8" s="100" t="s">
        <v>20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</row>
    <row r="9" spans="1:13" ht="18.75" x14ac:dyDescent="0.25">
      <c r="A9" s="100" t="s">
        <v>28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</row>
    <row r="10" spans="1:13" ht="18.75" customHeight="1" x14ac:dyDescent="0.25">
      <c r="A10" s="122" t="s">
        <v>36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</row>
    <row r="11" spans="1:13" ht="16.5" thickBot="1" x14ac:dyDescent="0.3">
      <c r="A11" s="1"/>
      <c r="B11" s="1"/>
      <c r="C11" s="87"/>
      <c r="D11" s="1"/>
      <c r="E11" s="1"/>
      <c r="F11" s="1"/>
      <c r="G11" s="1"/>
      <c r="H11" s="1"/>
      <c r="I11" s="1"/>
      <c r="J11" s="1"/>
      <c r="K11" s="58"/>
      <c r="L11" s="1"/>
      <c r="M11" s="45"/>
    </row>
    <row r="12" spans="1:13" s="72" customFormat="1" ht="51.95" customHeight="1" x14ac:dyDescent="0.2">
      <c r="A12" s="116" t="s">
        <v>4</v>
      </c>
      <c r="B12" s="118" t="s">
        <v>5</v>
      </c>
      <c r="C12" s="120" t="s">
        <v>6</v>
      </c>
      <c r="D12" s="108" t="s">
        <v>7</v>
      </c>
      <c r="E12" s="108" t="s">
        <v>8</v>
      </c>
      <c r="F12" s="108" t="s">
        <v>9</v>
      </c>
      <c r="G12" s="108" t="s">
        <v>10</v>
      </c>
      <c r="H12" s="63" t="s">
        <v>11</v>
      </c>
      <c r="I12" s="98" t="s">
        <v>24</v>
      </c>
      <c r="J12" s="110" t="s">
        <v>12</v>
      </c>
      <c r="K12" s="112" t="s">
        <v>27</v>
      </c>
      <c r="L12" s="114" t="s">
        <v>13</v>
      </c>
      <c r="M12" s="106" t="s">
        <v>14</v>
      </c>
    </row>
    <row r="13" spans="1:13" s="72" customFormat="1" ht="39.6" customHeight="1" thickBot="1" x14ac:dyDescent="0.25">
      <c r="A13" s="117"/>
      <c r="B13" s="119"/>
      <c r="C13" s="121"/>
      <c r="D13" s="109"/>
      <c r="E13" s="109"/>
      <c r="F13" s="109"/>
      <c r="G13" s="109"/>
      <c r="H13" s="71" t="s">
        <v>25</v>
      </c>
      <c r="I13" s="99"/>
      <c r="J13" s="111"/>
      <c r="K13" s="113"/>
      <c r="L13" s="115"/>
      <c r="M13" s="107"/>
    </row>
    <row r="14" spans="1:13" thickBot="1" x14ac:dyDescent="0.3">
      <c r="A14" s="37" t="s">
        <v>29</v>
      </c>
      <c r="B14" s="73"/>
      <c r="C14" s="74" t="s">
        <v>21</v>
      </c>
      <c r="D14" s="9">
        <v>1</v>
      </c>
      <c r="E14" s="9">
        <v>2664</v>
      </c>
      <c r="F14" s="9">
        <v>1.8</v>
      </c>
      <c r="G14" s="9"/>
      <c r="H14" s="9">
        <f>H24</f>
        <v>1.42</v>
      </c>
      <c r="I14" s="27">
        <v>5</v>
      </c>
      <c r="J14" s="59">
        <f>E14*F14*H14*I14</f>
        <v>34045.919999999998</v>
      </c>
      <c r="K14" s="48"/>
      <c r="L14" s="31">
        <f>J14</f>
        <v>34045.919999999998</v>
      </c>
      <c r="M14" s="46">
        <f>J14*D14</f>
        <v>34045.919999999998</v>
      </c>
    </row>
    <row r="15" spans="1:13" thickBot="1" x14ac:dyDescent="0.3">
      <c r="A15" s="64"/>
      <c r="B15" s="75"/>
      <c r="C15" s="76"/>
      <c r="D15" s="19">
        <f>SUM(D14:D14)</f>
        <v>1</v>
      </c>
      <c r="E15" s="19"/>
      <c r="F15" s="19"/>
      <c r="G15" s="19"/>
      <c r="H15" s="19"/>
      <c r="I15" s="19"/>
      <c r="J15" s="55"/>
      <c r="K15" s="39"/>
      <c r="L15" s="33"/>
      <c r="M15" s="17">
        <f>SUM(M14:M14)</f>
        <v>34045.919999999998</v>
      </c>
    </row>
    <row r="16" spans="1:13" ht="15" x14ac:dyDescent="0.25">
      <c r="A16" s="37">
        <v>1231</v>
      </c>
      <c r="B16" s="73">
        <v>20656</v>
      </c>
      <c r="C16" s="77" t="s">
        <v>17</v>
      </c>
      <c r="D16" s="12">
        <v>1</v>
      </c>
      <c r="E16" s="9">
        <f>E14</f>
        <v>2664</v>
      </c>
      <c r="F16" s="9">
        <f>F14</f>
        <v>1.8</v>
      </c>
      <c r="G16" s="12"/>
      <c r="H16" s="9">
        <f>H14</f>
        <v>1.42</v>
      </c>
      <c r="I16" s="28">
        <v>3.5</v>
      </c>
      <c r="J16" s="59">
        <f>E16*F16*H16*I16</f>
        <v>23832.143999999997</v>
      </c>
      <c r="K16" s="49"/>
      <c r="L16" s="31">
        <f t="shared" ref="L16:L26" si="0">J16</f>
        <v>23832.143999999997</v>
      </c>
      <c r="M16" s="65">
        <f>J16*D16</f>
        <v>23832.143999999997</v>
      </c>
    </row>
    <row r="17" spans="1:13" thickBot="1" x14ac:dyDescent="0.3">
      <c r="A17" s="40">
        <v>3433</v>
      </c>
      <c r="B17" s="78">
        <v>20281</v>
      </c>
      <c r="C17" s="84" t="s">
        <v>19</v>
      </c>
      <c r="D17" s="2">
        <v>0.5</v>
      </c>
      <c r="E17" s="2">
        <f>E16</f>
        <v>2664</v>
      </c>
      <c r="F17" s="2">
        <f>F16</f>
        <v>1.8</v>
      </c>
      <c r="G17" s="2"/>
      <c r="H17" s="2">
        <f>H16</f>
        <v>1.42</v>
      </c>
      <c r="I17" s="14">
        <v>2</v>
      </c>
      <c r="J17" s="61">
        <f t="shared" ref="J17" si="1">E17*F17*H17*I17</f>
        <v>13618.367999999999</v>
      </c>
      <c r="K17" s="51"/>
      <c r="L17" s="34">
        <f t="shared" si="0"/>
        <v>13618.367999999999</v>
      </c>
      <c r="M17" s="47">
        <f>J17*D17</f>
        <v>6809.1839999999993</v>
      </c>
    </row>
    <row r="18" spans="1:13" thickBot="1" x14ac:dyDescent="0.3">
      <c r="A18" s="64"/>
      <c r="B18" s="75"/>
      <c r="C18" s="76"/>
      <c r="D18" s="19">
        <f>SUM(D16:D17)</f>
        <v>1.5</v>
      </c>
      <c r="E18" s="19"/>
      <c r="F18" s="19"/>
      <c r="G18" s="19"/>
      <c r="H18" s="19"/>
      <c r="I18" s="19"/>
      <c r="J18" s="55"/>
      <c r="K18" s="39"/>
      <c r="L18" s="33"/>
      <c r="M18" s="17">
        <f>SUM(M16:M17)</f>
        <v>30641.327999999994</v>
      </c>
    </row>
    <row r="19" spans="1:13" ht="15" x14ac:dyDescent="0.25">
      <c r="A19" s="40" t="s">
        <v>30</v>
      </c>
      <c r="B19" s="78"/>
      <c r="C19" s="80" t="s">
        <v>15</v>
      </c>
      <c r="D19" s="2">
        <v>0.5</v>
      </c>
      <c r="E19" s="2">
        <f>E17</f>
        <v>2664</v>
      </c>
      <c r="F19" s="2">
        <f>F17</f>
        <v>1.8</v>
      </c>
      <c r="G19" s="2"/>
      <c r="H19" s="2">
        <f>H17</f>
        <v>1.42</v>
      </c>
      <c r="I19" s="14">
        <v>2.2000000000000002</v>
      </c>
      <c r="J19" s="61">
        <f>E19*F19*H19*I19</f>
        <v>14980.2048</v>
      </c>
      <c r="K19" s="51"/>
      <c r="L19" s="34">
        <f t="shared" si="0"/>
        <v>14980.2048</v>
      </c>
      <c r="M19" s="47">
        <f>J19*D19</f>
        <v>7490.1023999999998</v>
      </c>
    </row>
    <row r="20" spans="1:13" ht="15" x14ac:dyDescent="0.25">
      <c r="A20" s="40">
        <v>3423</v>
      </c>
      <c r="B20" s="78">
        <v>22601</v>
      </c>
      <c r="C20" s="79" t="s">
        <v>22</v>
      </c>
      <c r="D20" s="3">
        <v>0.5</v>
      </c>
      <c r="E20" s="2">
        <f t="shared" ref="E20:F24" si="2">E19</f>
        <v>2664</v>
      </c>
      <c r="F20" s="2">
        <f t="shared" si="2"/>
        <v>1.8</v>
      </c>
      <c r="G20" s="3"/>
      <c r="H20" s="2">
        <f t="shared" ref="H20:H21" si="3">H19</f>
        <v>1.42</v>
      </c>
      <c r="I20" s="15">
        <v>1.7</v>
      </c>
      <c r="J20" s="61">
        <f>E20*F20*H20*I20</f>
        <v>11575.612799999999</v>
      </c>
      <c r="K20" s="50"/>
      <c r="L20" s="34">
        <f>J20*D20</f>
        <v>5787.8063999999995</v>
      </c>
      <c r="M20" s="47">
        <f>J20*D20</f>
        <v>5787.8063999999995</v>
      </c>
    </row>
    <row r="21" spans="1:13" thickBot="1" x14ac:dyDescent="0.3">
      <c r="A21" s="38">
        <v>2149.1999999999998</v>
      </c>
      <c r="B21" s="81"/>
      <c r="C21" s="82" t="s">
        <v>16</v>
      </c>
      <c r="D21" s="13">
        <v>0.5</v>
      </c>
      <c r="E21" s="8">
        <f t="shared" si="2"/>
        <v>2664</v>
      </c>
      <c r="F21" s="8">
        <f t="shared" si="2"/>
        <v>1.8</v>
      </c>
      <c r="G21" s="13"/>
      <c r="H21" s="8">
        <f t="shared" si="3"/>
        <v>1.42</v>
      </c>
      <c r="I21" s="29">
        <v>1.7</v>
      </c>
      <c r="J21" s="60">
        <f>E21*F21*H21*I21</f>
        <v>11575.612799999999</v>
      </c>
      <c r="K21" s="52"/>
      <c r="L21" s="32">
        <f t="shared" si="0"/>
        <v>11575.612799999999</v>
      </c>
      <c r="M21" s="67">
        <f>L21*D21</f>
        <v>5787.8063999999995</v>
      </c>
    </row>
    <row r="22" spans="1:13" thickBot="1" x14ac:dyDescent="0.3">
      <c r="A22" s="64"/>
      <c r="B22" s="75"/>
      <c r="C22" s="83"/>
      <c r="D22" s="19">
        <f>SUM(D19:D21)</f>
        <v>1.5</v>
      </c>
      <c r="E22" s="19"/>
      <c r="F22" s="19"/>
      <c r="G22" s="19"/>
      <c r="H22" s="19"/>
      <c r="I22" s="19"/>
      <c r="J22" s="55"/>
      <c r="K22" s="39"/>
      <c r="L22" s="33"/>
      <c r="M22" s="17">
        <f>SUM(M19:M21)</f>
        <v>19065.715199999999</v>
      </c>
    </row>
    <row r="23" spans="1:13" ht="15" x14ac:dyDescent="0.25">
      <c r="A23" s="40">
        <v>3115</v>
      </c>
      <c r="B23" s="78">
        <v>23488</v>
      </c>
      <c r="C23" s="85" t="s">
        <v>32</v>
      </c>
      <c r="D23" s="86">
        <v>1</v>
      </c>
      <c r="E23" s="2">
        <f>E21</f>
        <v>2664</v>
      </c>
      <c r="F23" s="2">
        <f>F21</f>
        <v>1.8</v>
      </c>
      <c r="G23" s="3"/>
      <c r="H23" s="2">
        <f>H24</f>
        <v>1.42</v>
      </c>
      <c r="I23" s="15">
        <v>2.2000000000000002</v>
      </c>
      <c r="J23" s="61">
        <f>E23*F23*H23*I23</f>
        <v>14980.2048</v>
      </c>
      <c r="K23" s="50"/>
      <c r="L23" s="34">
        <f t="shared" si="0"/>
        <v>14980.2048</v>
      </c>
      <c r="M23" s="66">
        <f t="shared" ref="M23:M24" si="4">J23*D23</f>
        <v>14980.2048</v>
      </c>
    </row>
    <row r="24" spans="1:13" ht="30" x14ac:dyDescent="0.25">
      <c r="A24" s="40">
        <v>8322</v>
      </c>
      <c r="B24" s="78"/>
      <c r="C24" s="85" t="s">
        <v>31</v>
      </c>
      <c r="D24" s="86">
        <v>21</v>
      </c>
      <c r="E24" s="2">
        <f t="shared" si="2"/>
        <v>2664</v>
      </c>
      <c r="F24" s="2">
        <f t="shared" si="2"/>
        <v>1.8</v>
      </c>
      <c r="G24" s="3"/>
      <c r="H24" s="2">
        <v>1.42</v>
      </c>
      <c r="I24" s="15">
        <v>2.61</v>
      </c>
      <c r="J24" s="61">
        <f>E24*F24*H24*I24</f>
        <v>17771.970239999999</v>
      </c>
      <c r="K24" s="50">
        <v>1.25</v>
      </c>
      <c r="L24" s="34">
        <f>J24*K24</f>
        <v>22214.962799999998</v>
      </c>
      <c r="M24" s="66">
        <f t="shared" si="4"/>
        <v>373211.37503999996</v>
      </c>
    </row>
    <row r="25" spans="1:13" ht="15" x14ac:dyDescent="0.25">
      <c r="A25" s="41">
        <v>3119</v>
      </c>
      <c r="B25" s="6">
        <v>21629</v>
      </c>
      <c r="C25" s="7" t="s">
        <v>23</v>
      </c>
      <c r="D25" s="6">
        <v>1</v>
      </c>
      <c r="E25" s="2">
        <f>E24</f>
        <v>2664</v>
      </c>
      <c r="F25" s="2">
        <f>F24</f>
        <v>1.8</v>
      </c>
      <c r="G25" s="6"/>
      <c r="H25" s="2">
        <f>H24</f>
        <v>1.42</v>
      </c>
      <c r="I25" s="16">
        <v>1.7</v>
      </c>
      <c r="J25" s="61">
        <f t="shared" ref="J25:J26" si="5">E25*F25*H25*I25</f>
        <v>11575.612799999999</v>
      </c>
      <c r="K25" s="53"/>
      <c r="L25" s="34">
        <f t="shared" si="0"/>
        <v>11575.612799999999</v>
      </c>
      <c r="M25" s="68">
        <f>L25*D25</f>
        <v>11575.612799999999</v>
      </c>
    </row>
    <row r="26" spans="1:13" thickBot="1" x14ac:dyDescent="0.3">
      <c r="A26" s="69">
        <v>3221</v>
      </c>
      <c r="B26" s="11">
        <v>25180</v>
      </c>
      <c r="C26" s="10" t="s">
        <v>18</v>
      </c>
      <c r="D26" s="11">
        <v>1</v>
      </c>
      <c r="E26" s="2">
        <f>E25</f>
        <v>2664</v>
      </c>
      <c r="F26" s="2">
        <f>F25</f>
        <v>1.8</v>
      </c>
      <c r="G26" s="6"/>
      <c r="H26" s="2">
        <f>H25</f>
        <v>1.42</v>
      </c>
      <c r="I26" s="16">
        <v>1.7</v>
      </c>
      <c r="J26" s="61">
        <f t="shared" si="5"/>
        <v>11575.612799999999</v>
      </c>
      <c r="K26" s="53"/>
      <c r="L26" s="34">
        <f t="shared" si="0"/>
        <v>11575.612799999999</v>
      </c>
      <c r="M26" s="68">
        <f>L26*D26</f>
        <v>11575.612799999999</v>
      </c>
    </row>
    <row r="27" spans="1:13" thickBot="1" x14ac:dyDescent="0.3">
      <c r="A27" s="64"/>
      <c r="B27" s="18"/>
      <c r="C27" s="21"/>
      <c r="D27" s="22">
        <f>SUM(D23:D26)</f>
        <v>24</v>
      </c>
      <c r="E27" s="22"/>
      <c r="F27" s="22"/>
      <c r="G27" s="22"/>
      <c r="H27" s="22"/>
      <c r="I27" s="22"/>
      <c r="J27" s="56"/>
      <c r="K27" s="42"/>
      <c r="L27" s="35"/>
      <c r="M27" s="20">
        <f>SUM(M23:M26)</f>
        <v>411342.80543999997</v>
      </c>
    </row>
    <row r="28" spans="1:13" thickBot="1" x14ac:dyDescent="0.3">
      <c r="A28" s="43"/>
      <c r="B28" s="23"/>
      <c r="C28" s="24"/>
      <c r="D28" s="25">
        <f>D27+D22+D18+D15</f>
        <v>28</v>
      </c>
      <c r="E28" s="23"/>
      <c r="F28" s="23"/>
      <c r="G28" s="23"/>
      <c r="H28" s="23"/>
      <c r="I28" s="30"/>
      <c r="J28" s="57"/>
      <c r="K28" s="54"/>
      <c r="L28" s="36"/>
      <c r="M28" s="44">
        <f>M27+M22+M18+M15</f>
        <v>495095.76863999991</v>
      </c>
    </row>
    <row r="30" spans="1:13" ht="15" x14ac:dyDescent="0.25">
      <c r="A30" s="4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</row>
    <row r="31" spans="1:13" ht="15" x14ac:dyDescent="0.25">
      <c r="A31" s="4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</row>
    <row r="32" spans="1:13" ht="20.25" x14ac:dyDescent="0.3">
      <c r="A32" s="95" t="s">
        <v>35</v>
      </c>
      <c r="B32" s="95"/>
      <c r="C32" s="95"/>
      <c r="D32" s="95"/>
      <c r="E32" s="5"/>
      <c r="F32" s="5"/>
      <c r="G32" s="5"/>
      <c r="H32" s="5"/>
      <c r="I32" s="5"/>
      <c r="J32" s="5"/>
      <c r="K32" s="95" t="s">
        <v>33</v>
      </c>
      <c r="L32" s="95"/>
      <c r="M32" s="95"/>
    </row>
    <row r="33" spans="1:13" x14ac:dyDescent="0.25">
      <c r="A33" s="70"/>
      <c r="B33" s="70"/>
      <c r="C33" s="88"/>
    </row>
    <row r="34" spans="1:13" ht="20.25" x14ac:dyDescent="0.3">
      <c r="A34" s="90" t="s">
        <v>26</v>
      </c>
      <c r="B34" s="70"/>
      <c r="C34" s="88"/>
      <c r="K34" s="102" t="s">
        <v>34</v>
      </c>
      <c r="L34" s="103"/>
      <c r="M34" s="103"/>
    </row>
    <row r="35" spans="1:13" x14ac:dyDescent="0.25">
      <c r="A35" s="70"/>
      <c r="B35" s="70"/>
      <c r="C35" s="88"/>
    </row>
    <row r="36" spans="1:13" x14ac:dyDescent="0.25">
      <c r="A36" s="70"/>
      <c r="B36" s="70"/>
      <c r="C36" s="88"/>
    </row>
  </sheetData>
  <mergeCells count="25">
    <mergeCell ref="L12:L13"/>
    <mergeCell ref="A8:M8"/>
    <mergeCell ref="A9:M9"/>
    <mergeCell ref="A12:A13"/>
    <mergeCell ref="B12:B13"/>
    <mergeCell ref="C12:C13"/>
    <mergeCell ref="D12:D13"/>
    <mergeCell ref="E12:E13"/>
    <mergeCell ref="A10:M10"/>
    <mergeCell ref="K34:M34"/>
    <mergeCell ref="A32:D32"/>
    <mergeCell ref="K32:M32"/>
    <mergeCell ref="A1:M1"/>
    <mergeCell ref="A2:M2"/>
    <mergeCell ref="A3:M3"/>
    <mergeCell ref="A4:M4"/>
    <mergeCell ref="A5:M5"/>
    <mergeCell ref="B30:M31"/>
    <mergeCell ref="M12:M13"/>
    <mergeCell ref="F12:F13"/>
    <mergeCell ref="G12:G13"/>
    <mergeCell ref="I12:I13"/>
    <mergeCell ref="J12:J13"/>
    <mergeCell ref="K12:K13"/>
    <mergeCell ref="A7:M7"/>
  </mergeCells>
  <pageMargins left="0.70866141732283472" right="0.70866141732283472" top="0.74803149606299213" bottom="0.74803149606299213" header="0.31496062992125984" footer="0.31496062992125984"/>
  <pageSetup paperSize="9" scale="7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 до рішення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cp:lastPrinted>2023-01-24T12:01:56Z</cp:lastPrinted>
  <dcterms:created xsi:type="dcterms:W3CDTF">2023-01-12T06:35:15Z</dcterms:created>
  <dcterms:modified xsi:type="dcterms:W3CDTF">2023-01-24T12:36:34Z</dcterms:modified>
</cp:coreProperties>
</file>